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22995" windowHeight="10050"/>
  </bookViews>
  <sheets>
    <sheet name="Score Sheet" sheetId="1" r:id="rId1"/>
    <sheet name="Program Totals" sheetId="2" r:id="rId2"/>
  </sheets>
  <calcPr calcId="125725"/>
</workbook>
</file>

<file path=xl/calcChain.xml><?xml version="1.0" encoding="utf-8"?>
<calcChain xmlns="http://schemas.openxmlformats.org/spreadsheetml/2006/main">
  <c r="D9" i="2"/>
  <c r="E9"/>
  <c r="C9"/>
  <c r="C69" i="1"/>
  <c r="D69"/>
  <c r="E69"/>
  <c r="B69"/>
  <c r="C57"/>
  <c r="D57"/>
  <c r="E57"/>
  <c r="B57"/>
  <c r="C9"/>
  <c r="D9"/>
  <c r="E9"/>
  <c r="B9"/>
  <c r="C21"/>
  <c r="D21"/>
  <c r="E21"/>
  <c r="B21"/>
  <c r="C33"/>
  <c r="D33"/>
  <c r="E33"/>
  <c r="B33"/>
  <c r="C45"/>
  <c r="D45"/>
  <c r="E45"/>
  <c r="B45"/>
  <c r="C56" l="1"/>
  <c r="F73"/>
  <c r="E68"/>
  <c r="D68"/>
  <c r="C68"/>
  <c r="B68"/>
  <c r="F61"/>
  <c r="E56"/>
  <c r="D56"/>
  <c r="B56"/>
  <c r="F49"/>
  <c r="E44"/>
  <c r="D44"/>
  <c r="C44"/>
  <c r="B44"/>
  <c r="F37"/>
  <c r="E32"/>
  <c r="D32"/>
  <c r="C32"/>
  <c r="B32"/>
  <c r="F25"/>
  <c r="E20"/>
  <c r="D20"/>
  <c r="C20"/>
  <c r="B20"/>
  <c r="F13"/>
  <c r="B8"/>
  <c r="C8"/>
  <c r="D8"/>
  <c r="E8"/>
  <c r="F68" l="1"/>
  <c r="F56"/>
  <c r="F44"/>
  <c r="F8"/>
  <c r="F32"/>
  <c r="F20"/>
  <c r="F45" l="1"/>
  <c r="F46" s="1"/>
  <c r="F48" s="1"/>
  <c r="F33"/>
  <c r="F34" s="1"/>
  <c r="F36" s="1"/>
  <c r="F21"/>
  <c r="F22" s="1"/>
  <c r="F24" s="1"/>
  <c r="F9"/>
  <c r="F10"/>
  <c r="F12" s="1"/>
  <c r="F57"/>
  <c r="F58"/>
  <c r="F60" s="1"/>
  <c r="F69"/>
  <c r="F70" s="1"/>
  <c r="F72" s="1"/>
</calcChain>
</file>

<file path=xl/sharedStrings.xml><?xml version="1.0" encoding="utf-8"?>
<sst xmlns="http://schemas.openxmlformats.org/spreadsheetml/2006/main" count="146" uniqueCount="54">
  <si>
    <t>2. Development</t>
  </si>
  <si>
    <t>Comments</t>
  </si>
  <si>
    <t>Environment for Achievement: Access, Retention, Persistence and Graduation Rates</t>
  </si>
  <si>
    <t>Essential Elements:</t>
  </si>
  <si>
    <t>Financial Aid</t>
  </si>
  <si>
    <t>Counseling</t>
  </si>
  <si>
    <t>Student Life</t>
  </si>
  <si>
    <t>Program goals clearly aligned with access and student success, as evidenced by summative data.  Goals are also aligned with campus and system strategic outcomes.  Areas for improvement: Possible restructuring of institutional aid to increase recruitment and retention; use loan exit data to survey students on reasons for not graduating or transferring; measure students' progress on timeframe review for degree completion and/or transfer.</t>
  </si>
  <si>
    <t>1. Awareness</t>
  </si>
  <si>
    <t>3. Proficiency</t>
  </si>
  <si>
    <t xml:space="preserve">4. Sustainable Continuous Quality Improvement </t>
  </si>
  <si>
    <t>Retention is listed as the primary goal of Student Government, Clubs and organizations, Wellness Center, BOSP, and Campus Tours, but little evidence is included to demonstrate how these organizations are contributing to retention.  Specific program goals should be identified for various areas, with an explanation of how these goals are related to student success.</t>
  </si>
  <si>
    <t>Programs</t>
  </si>
  <si>
    <t>Total</t>
  </si>
  <si>
    <t>Weighted Total</t>
  </si>
  <si>
    <t>Weighted Average</t>
  </si>
  <si>
    <t>Element Weight</t>
  </si>
  <si>
    <t>Applied Element Weight</t>
  </si>
  <si>
    <t>Maximum Applied Weight</t>
  </si>
  <si>
    <t>Outcome and Goal Achievement</t>
  </si>
  <si>
    <t xml:space="preserve">All program goals and objectives actively address institutional outcomes of access, retention, and student success, with well documented formative and summative data.  Formative data shows interventions focused on default prevention, financial literacy and continuous participation in both on and off campus outreach activities.  Program improvements are regularly addresed and based on continuous analysis and assessment.  </t>
  </si>
  <si>
    <t>Objectives are in place but strategies on how program is working to reach objectives need to be developed.  Areas for improvement: Formative section should reflect strategies and evaluation/analysis of these strategies, which will help Admissions and Records achieve their stated program goals. Start with Program goals rather than SLO's, then tie in how achieving program goals may increase student success.  Action Plan strategies should be more clearly and visibly tied to program goals/outcomes listed.</t>
  </si>
  <si>
    <t>Admissions and Records</t>
  </si>
  <si>
    <t>Planning and Policy Considerations</t>
  </si>
  <si>
    <t>Budgetary Consideration and Impact</t>
  </si>
  <si>
    <t>Engaged Community</t>
  </si>
  <si>
    <t>Recognized and Support Best Practices</t>
  </si>
  <si>
    <t>Initiatives aligned with local and community interest evidenced by participation and continuous evaluation of PacFAA activities, scholarship workshops, to assist high school students and community members access financial aid opportunities.  Department also proactively seeking grant opportunities for default management in an attempt to reduce default rate to more comparable national level with like schools.  Demonstrates awareness of local and national needs and trends.  Areas for improvement: Establish a formal seasonal review of all policies and activities to ensure compliance, timieliness, and efficiency.</t>
  </si>
  <si>
    <t>Student Satisfaction Survey shows good results, with 97% said staff is knowledgeable and assisted in a professional manner.  Areas for improvement:  Conduct more surveys and get student feedback which will facilitate changes in service, policies and procedures that will help student access and student success.</t>
  </si>
  <si>
    <t>Data clearly points to the urgency of reducing our student loan default rate to minimize the possibility of losing Title IV eligibility and to increase student success and completion.  Department has secured external grant funds for a loan counselor position.  Results of these efforts should become available February 2015.  If we see positive results, position should be institutionalized.</t>
  </si>
  <si>
    <t>Data shows significant understaffing in program area compared to other UHCC campuses.  New system initiatives, such as Reverse Transfer, Auto Admissions, and Prior Learning Assessement, point to a need for a position.  This need has become more visible since we hired a Transcript evaluator with grant funding.  Evaluations increased by 35% in a short period of time.  Position has also been critical to implelmentation of new system initiatives mentioned earlier.  Areas for improvement:  Make sure that data is gathered and presented in a way to highlight needs in program area.  Highlight strategies and efforts currently in place, even without resources, to help student access and success.</t>
  </si>
  <si>
    <t>Through PacFAA, DOE, and college initiatives, FA participates in outreach efforts with local community, high schools,  and community agencies.  FA leadership is engaged in broad range of campus activities and committees for student success, including AtD, NSO, Gear Up, Student Success Committee.  Areas for improvement: Create partnerships with local businesses such as local financial institutions to strengthen financil literacy.</t>
  </si>
  <si>
    <t>Counselors are well integrated in campus and system programs, committees and initiatives, including AtD, STAR Board, Transfer Network, Prior Learning Assessment, etc.  The Counseling Director, especially, plays a critical role in campus wide conversations and decision-making.  Areas for improvement: Counselor liaisons to build a closer relationships with local high schools; stronger relationship with Careelink, community and employers to better advise students on career interests and goals.</t>
  </si>
  <si>
    <t>Data shows engagement with local high school community in Running Start, sheltered class offerings, and NSO.  Areas for improvement:  Admissions is a key component for all college outreach.  Increased participation is critical for recruitment.</t>
  </si>
  <si>
    <t>Excellent use of best practices via PacFAA, WASFAA, and NASFAA training and participation.  Partnership with nationally recognized USA Funds has enabled FA to take advangaged of a wide range of free resources, curriculum and consultation to develop initiatives related to outreach, financial literacy, training for staff and students, and debt management strategies.</t>
  </si>
  <si>
    <t>Counselors are moving towards systematically utilizing technology and tools, such as STAR reports, CARL, Starfish, to better identify student needs and advise student appropriately.  Counselors are also taking advantage of Perkins funding to fill in needs in their areas for assistive technology and retention.  Areas for improvement: Fully implement Starfish and work closely with faculty to improve retention, persistence, graduation (case management approach); work with Student Life to expand NSO to all new students.</t>
  </si>
  <si>
    <t>Action plan to improve and streamline application process in ploace, including improvements to checklists, measuring processing time for application, etc.  Areas for improvement:  Identify way to follow up systematically with incomplete applications for recruitment.  Systematically check with colleagues, both two-year and four-year, on ways to improve and automate processes and procedures.</t>
  </si>
  <si>
    <t>Element</t>
  </si>
  <si>
    <t>Outcome and Goal Acheivement</t>
  </si>
  <si>
    <t>Budgetary Considerations and Impact</t>
  </si>
  <si>
    <t>Recognize and Support Best Practices</t>
  </si>
  <si>
    <t>2012-13 UH Maui College                  Program Review</t>
  </si>
  <si>
    <t>Environment for Acheivement: Retention, Access, Persistence and Graduation Rates</t>
  </si>
  <si>
    <t>Student Affairs Annual Program Review Score Sheet - 2012-13</t>
  </si>
  <si>
    <t>Data shows 17% increase in transfer rate from F11 to F12.  Counselors are developing initiatives for completion and transfer as evidenced by continued building and maintenance of STAR and promotion to students, academic pathway module in CARL, auto credentialing, reverse transfer.  The summative data section provides a comprehensive description of counseling functions, how they are implemented, and how many students are impacted by their services, both prospective and current.  Areas for improvement: Data could be improved by clearly stating program/institutional goals of access, retention and visually aligning strategies to specific program goals and evaluating strategies.</t>
  </si>
  <si>
    <t>Summative data shows tracking of number of applications processed, enrollment, transfer, and graduation.  Two out of six Process Objectives were met in FY12.  Areas for improvement:  Process objectives in  Summative section needs to be more clealy aligned with strategies in formative section.  While some goals may have been out of the program's direct control, Process objectives could be re-evaluated.</t>
  </si>
  <si>
    <t>Goals of access demonstrated by participation and increasing Running Start and sheltered classes and advising 94% of NSO students.  Areas for improvement: Data on Running Start and sheltered classes would be strengthened by comparison to previous years (%) and plans or strategies to increase enrollment in these areas.  Counseling has participated in NSO for 6 years and data shows increase in fall to fall retention.  Strategies and ideas on how to re-format or revise to accommodate all new students is needed.</t>
  </si>
  <si>
    <t>Summative Data section outlines a list of activities coordinated by Student Life and outlines the program's strengths and weaknesses.  Student Life clearly participates in a variety of important initiatives and activities with students, faculty, staff, and external organizations.  Narrative is included on how these initiatives tie in with the stated goal of retention.  Areas for improvement:  Include raw data in Formative section, which will make the argument more compelling.  Include survey data in Formative section.</t>
  </si>
  <si>
    <t xml:space="preserve">Student evaluations done annually with 10 benchmarks where 8/10 were met in 2012-13.  This is a significant improvement from 2009-2011, during highest enrollment spike, where only 2-5 out of 10 benchmarks had been met. Utlizing Survey Monkey increased evaluation participation by 292%.  Assessment of survey led to changes in program adjustments and an additional "walk in" day was established.  Areas for improvement:  Re-evaluate survey benchmarks to address focus on overall student success measures as opposed to evaluation of services.  Consider different surveys for different purposes. </t>
  </si>
  <si>
    <t>Data clearly points to the need for more counseling staff based on enrollment increases over the past 6 years.  Specific target audiences  to be addressed include students with disabilities and mental health issues and Native Hawaiian students. Personal Support Counselor experienced a 200% increase in the number of appointments from FY12 to FY13.  The need to address students with behavioral and mental health issues also came up in faculty degree program reviews.  Students served by the Disability Services Counselor increased by 75% in FY13 compared to FY09.  20% of students served by Disability Services program required assistance with access to new technologies.  Assistive Technology functions, mandated by ADA, has been covered by grant funded for 5 years, and position must be institutionalized. Retention rate for students using assistive technology increased from 78% to 84% from FY12 to FY13.  Data also supports the need for additional counseling support for NH students.  32% of F13 enrollment is comprised of NH students and over 50% of the student drop out population is comprised of NH students.  Retention rates for NH students (34%) continues to trail behind other students (43%).</t>
  </si>
  <si>
    <t>Student Life has been central to the coordination of NSO over the last 6 years and data has shown significant correlation between NSO and fall to fall persistence.  Areas for improvement:  Expand NSO to all new students and include more data on student impact and feedback in future program reviews.</t>
  </si>
  <si>
    <r>
      <t>While surveys have been implemented, information is not included in the program review.</t>
    </r>
    <r>
      <rPr>
        <sz val="10"/>
        <color rgb="FFFF0000"/>
        <rFont val="Arial"/>
        <family val="2"/>
      </rPr>
      <t xml:space="preserve"> Surveys were collected at NSO 2012 however only 73 out of 345 were completed.  These were electronic surveys emailed to students.  For future surveys better efforts will be implemented to ensure that all surveys are completed by all participants at each event. </t>
    </r>
  </si>
  <si>
    <r>
      <t xml:space="preserve">Student Life demonstrated a commitment to best practices and sought external funding for a number of initiatives, including NSO, CTE Retention initiatives.  Areas for improvement:  Include these efforts and data gathered from initiatives in future program reviews.  Also include any feedback or changes to policies and procedures that the program has adopted from other campuses and professional organizations.  </t>
    </r>
    <r>
      <rPr>
        <sz val="10"/>
        <color rgb="FFFF0000"/>
        <rFont val="Arial"/>
        <family val="2"/>
      </rPr>
      <t xml:space="preserve">Student Life continually seeks assistance from the other UHCC campuses regarding New Student Orientation.  We have met with the IT and Counseling Departmetn from LCC to consult regarding their registration process and the academic advising process and how the changes they have made has contributed to the effectiveness and succes to orientation  These efforts and the information learned became an integral part in our future planning for NSO. Student Life continually seeks the assistance and guidance from all counterparts at all UH campuses in all areas that relate and support best practices. </t>
    </r>
  </si>
  <si>
    <r>
      <t xml:space="preserve">While Student Life Coordinator has been involved in a variety of activities, as evidenced in the program review, little information is shared on what kind of communication the program has had with external agencies, students, and other constituents.  Areas for improvement:  Plan activities and events according to feedback from students, community members, and other external agencies.  Ensure activities promote goals that are stated in the Summative section. If already gathering data, make sure to include in program review. </t>
    </r>
    <r>
      <rPr>
        <sz val="10"/>
        <color rgb="FFFF0000"/>
        <rFont val="Arial"/>
        <family val="2"/>
      </rPr>
      <t xml:space="preserve"> Student Life plays an active role in working with the community.  These community organizations often seek the assistance from Student Life in areas such as campus/community events, promoting student volunteering opportunities, offering discounts to various community events, financial awareness, health awareness, and career/job opportunities.  Some of the events that Student Life has participated in or played a role in are: Voter Registration, Blood Drives, Smoke Fee/Tobacco Free, Domestic Violence Events, Maui Matsuri, Keiki Fest, and much more.  The Student Life Office will continute to work with community organizations in all relms to promote, enhance, contribute to a students overall college experience.  </t>
    </r>
  </si>
</sst>
</file>

<file path=xl/styles.xml><?xml version="1.0" encoding="utf-8"?>
<styleSheet xmlns="http://schemas.openxmlformats.org/spreadsheetml/2006/main">
  <numFmts count="1">
    <numFmt numFmtId="164" formatCode="0.0"/>
  </numFmts>
  <fonts count="12">
    <font>
      <sz val="11"/>
      <color theme="1"/>
      <name val="Calibri"/>
      <family val="2"/>
      <scheme val="minor"/>
    </font>
    <font>
      <b/>
      <sz val="10"/>
      <color rgb="FF000000"/>
      <name val="Arial"/>
      <family val="2"/>
    </font>
    <font>
      <sz val="10"/>
      <color theme="1"/>
      <name val="Arial"/>
      <family val="2"/>
    </font>
    <font>
      <b/>
      <sz val="10"/>
      <color rgb="FFFFFFFF"/>
      <name val="Arial"/>
      <family val="2"/>
    </font>
    <font>
      <b/>
      <sz val="10"/>
      <color theme="1"/>
      <name val="Arial"/>
      <family val="2"/>
    </font>
    <font>
      <sz val="11"/>
      <color theme="1"/>
      <name val="Calibri"/>
      <family val="2"/>
      <scheme val="minor"/>
    </font>
    <font>
      <b/>
      <sz val="11"/>
      <color theme="1"/>
      <name val="Calibri"/>
      <family val="2"/>
      <scheme val="minor"/>
    </font>
    <font>
      <b/>
      <sz val="11"/>
      <color rgb="FFFF0000"/>
      <name val="Arial"/>
      <family val="2"/>
    </font>
    <font>
      <b/>
      <sz val="11"/>
      <color rgb="FFFF0000"/>
      <name val="Calibri"/>
      <family val="2"/>
      <scheme val="minor"/>
    </font>
    <font>
      <b/>
      <sz val="14"/>
      <color theme="1"/>
      <name val="Arial"/>
      <family val="2"/>
    </font>
    <font>
      <b/>
      <sz val="14"/>
      <color theme="1"/>
      <name val="Calibri"/>
      <family val="2"/>
      <scheme val="minor"/>
    </font>
    <font>
      <sz val="10"/>
      <color rgb="FFFF0000"/>
      <name val="Arial"/>
      <family val="2"/>
    </font>
  </fonts>
  <fills count="6">
    <fill>
      <patternFill patternType="none"/>
    </fill>
    <fill>
      <patternFill patternType="gray125"/>
    </fill>
    <fill>
      <patternFill patternType="solid">
        <fgColor rgb="FF4F81BD"/>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5" fillId="0" borderId="0" applyFont="0" applyFill="0" applyBorder="0" applyAlignment="0" applyProtection="0"/>
  </cellStyleXfs>
  <cellXfs count="52">
    <xf numFmtId="0" fontId="0" fillId="0" borderId="0" xfId="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0" fontId="2" fillId="3" borderId="1" xfId="0" applyFont="1" applyFill="1" applyBorder="1"/>
    <xf numFmtId="9" fontId="2" fillId="3" borderId="1" xfId="0" applyNumberFormat="1" applyFont="1" applyFill="1" applyBorder="1" applyAlignment="1">
      <alignment horizontal="center" wrapText="1"/>
    </xf>
    <xf numFmtId="164" fontId="2" fillId="3" borderId="1" xfId="0" applyNumberFormat="1" applyFont="1" applyFill="1" applyBorder="1" applyAlignment="1">
      <alignment horizontal="center" wrapText="1"/>
    </xf>
    <xf numFmtId="0" fontId="4"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6" fillId="0" borderId="0" xfId="0" applyFont="1" applyAlignment="1">
      <alignment horizontal="center" wrapText="1"/>
    </xf>
    <xf numFmtId="0" fontId="0" fillId="0" borderId="1" xfId="0" applyBorder="1" applyAlignment="1">
      <alignment horizontal="center" vertical="center" wrapText="1"/>
    </xf>
    <xf numFmtId="0" fontId="0" fillId="0" borderId="1" xfId="0" applyFont="1" applyBorder="1" applyAlignment="1">
      <alignment horizontal="left" wrapText="1"/>
    </xf>
    <xf numFmtId="0" fontId="0" fillId="0" borderId="0" xfId="0" applyAlignment="1">
      <alignment wrapText="1"/>
    </xf>
    <xf numFmtId="164" fontId="0" fillId="0" borderId="0" xfId="0" applyNumberFormat="1"/>
    <xf numFmtId="164" fontId="0" fillId="0" borderId="2" xfId="0" applyNumberFormat="1" applyFill="1" applyBorder="1" applyAlignment="1">
      <alignment horizontal="center" vertical="center" wrapText="1"/>
    </xf>
    <xf numFmtId="164" fontId="0" fillId="0" borderId="1" xfId="0" applyNumberFormat="1" applyFont="1" applyBorder="1" applyAlignment="1">
      <alignment horizontal="center"/>
    </xf>
    <xf numFmtId="164" fontId="0" fillId="0" borderId="1" xfId="1" applyNumberFormat="1" applyFont="1" applyBorder="1" applyAlignment="1">
      <alignment horizontal="center"/>
    </xf>
    <xf numFmtId="164" fontId="0" fillId="0" borderId="1" xfId="0" applyNumberFormat="1" applyBorder="1"/>
    <xf numFmtId="9" fontId="0" fillId="0" borderId="1" xfId="1" applyNumberFormat="1" applyFont="1" applyBorder="1" applyAlignment="1">
      <alignment horizontal="center"/>
    </xf>
    <xf numFmtId="9" fontId="0" fillId="0" borderId="1" xfId="1" applyFont="1" applyBorder="1" applyAlignment="1">
      <alignment horizontal="center"/>
    </xf>
    <xf numFmtId="0" fontId="7" fillId="0" borderId="0" xfId="0" applyFont="1" applyAlignment="1"/>
    <xf numFmtId="0" fontId="7" fillId="0" borderId="0" xfId="0" applyFont="1" applyAlignment="1">
      <alignment wrapText="1"/>
    </xf>
    <xf numFmtId="0" fontId="8" fillId="0" borderId="0" xfId="0" applyFont="1" applyAlignment="1"/>
    <xf numFmtId="0" fontId="9"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10" fillId="0" borderId="0" xfId="0" applyFont="1"/>
    <xf numFmtId="0" fontId="7" fillId="0" borderId="0" xfId="0" applyFont="1" applyAlignment="1">
      <alignment horizontal="left"/>
    </xf>
    <xf numFmtId="0" fontId="8" fillId="0" borderId="0" xfId="0" applyFont="1" applyAlignment="1">
      <alignment horizontal="left"/>
    </xf>
    <xf numFmtId="0" fontId="2" fillId="0" borderId="1" xfId="0" applyFont="1" applyFill="1" applyBorder="1" applyAlignment="1">
      <alignment horizontal="left" vertical="center" wrapText="1"/>
    </xf>
    <xf numFmtId="0" fontId="2" fillId="0" borderId="4" xfId="0" applyFont="1" applyBorder="1" applyAlignment="1">
      <alignment horizontal="center" vertical="center"/>
    </xf>
    <xf numFmtId="0" fontId="2" fillId="3" borderId="5" xfId="0" applyFont="1" applyFill="1" applyBorder="1" applyAlignment="1">
      <alignment horizontal="center" wrapText="1"/>
    </xf>
    <xf numFmtId="0" fontId="7" fillId="0" borderId="6" xfId="0" applyFont="1" applyBorder="1" applyAlignment="1">
      <alignment horizontal="left" wrapText="1"/>
    </xf>
    <xf numFmtId="0" fontId="7" fillId="0" borderId="6" xfId="0" applyFont="1" applyBorder="1" applyAlignment="1">
      <alignment wrapText="1"/>
    </xf>
    <xf numFmtId="0" fontId="2" fillId="0" borderId="2" xfId="0" applyFont="1" applyBorder="1" applyAlignment="1">
      <alignment vertical="center" wrapText="1"/>
    </xf>
    <xf numFmtId="0" fontId="1" fillId="4" borderId="1" xfId="0" applyFont="1" applyFill="1" applyBorder="1" applyAlignment="1">
      <alignment vertical="center" wrapText="1"/>
    </xf>
    <xf numFmtId="0" fontId="2" fillId="4" borderId="1" xfId="0" applyFont="1" applyFill="1" applyBorder="1"/>
    <xf numFmtId="164" fontId="2" fillId="4" borderId="1" xfId="0" applyNumberFormat="1" applyFont="1" applyFill="1" applyBorder="1" applyAlignment="1">
      <alignment horizontal="center" wrapText="1"/>
    </xf>
    <xf numFmtId="0" fontId="2" fillId="5" borderId="1" xfId="0" applyFont="1" applyFill="1" applyBorder="1" applyAlignment="1">
      <alignment horizontal="lef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3" xfId="0" applyFont="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73"/>
  <sheetViews>
    <sheetView tabSelected="1" topLeftCell="A61" zoomScale="85" zoomScaleNormal="85" workbookViewId="0">
      <selection activeCell="F7" sqref="F7"/>
    </sheetView>
  </sheetViews>
  <sheetFormatPr defaultRowHeight="15"/>
  <cols>
    <col min="1" max="1" width="25.5703125" style="2" customWidth="1"/>
    <col min="2" max="2" width="14.140625" style="3" bestFit="1" customWidth="1"/>
    <col min="3" max="3" width="15.5703125" style="3" bestFit="1" customWidth="1"/>
    <col min="4" max="4" width="13.5703125" style="3" bestFit="1" customWidth="1"/>
    <col min="5" max="5" width="37" style="3" customWidth="1"/>
    <col min="6" max="6" width="69.7109375" style="4" customWidth="1"/>
  </cols>
  <sheetData>
    <row r="1" spans="1:6" s="36" customFormat="1" ht="18.75">
      <c r="A1" s="33" t="s">
        <v>43</v>
      </c>
      <c r="B1" s="34"/>
      <c r="C1" s="34"/>
      <c r="D1" s="34"/>
      <c r="E1" s="34"/>
      <c r="F1" s="35"/>
    </row>
    <row r="2" spans="1:6" s="32" customFormat="1" ht="39.75" customHeight="1">
      <c r="A2" s="30" t="s">
        <v>3</v>
      </c>
      <c r="B2" s="50" t="s">
        <v>2</v>
      </c>
      <c r="C2" s="50"/>
      <c r="D2" s="50"/>
      <c r="E2" s="50"/>
      <c r="F2" s="31"/>
    </row>
    <row r="3" spans="1:6" ht="36" customHeight="1">
      <c r="A3" s="5" t="s">
        <v>12</v>
      </c>
      <c r="B3" s="5" t="s">
        <v>8</v>
      </c>
      <c r="C3" s="5" t="s">
        <v>0</v>
      </c>
      <c r="D3" s="5" t="s">
        <v>9</v>
      </c>
      <c r="E3" s="5" t="s">
        <v>10</v>
      </c>
      <c r="F3" s="6" t="s">
        <v>1</v>
      </c>
    </row>
    <row r="4" spans="1:6" ht="76.5">
      <c r="A4" s="7" t="s">
        <v>4</v>
      </c>
      <c r="B4" s="8"/>
      <c r="C4" s="8"/>
      <c r="D4" s="8">
        <v>3</v>
      </c>
      <c r="E4" s="8"/>
      <c r="F4" s="9" t="s">
        <v>7</v>
      </c>
    </row>
    <row r="5" spans="1:6" ht="114.75">
      <c r="A5" s="7" t="s">
        <v>5</v>
      </c>
      <c r="B5" s="8"/>
      <c r="C5" s="8">
        <v>2</v>
      </c>
      <c r="D5" s="8"/>
      <c r="E5" s="8"/>
      <c r="F5" s="9" t="s">
        <v>44</v>
      </c>
    </row>
    <row r="6" spans="1:6" s="1" customFormat="1" ht="76.5">
      <c r="A6" s="7" t="s">
        <v>22</v>
      </c>
      <c r="B6" s="8">
        <v>1</v>
      </c>
      <c r="C6" s="8"/>
      <c r="D6" s="8"/>
      <c r="E6" s="8"/>
      <c r="F6" s="9" t="s">
        <v>45</v>
      </c>
    </row>
    <row r="7" spans="1:6" ht="63.75">
      <c r="A7" s="7" t="s">
        <v>6</v>
      </c>
      <c r="B7" s="8">
        <v>1</v>
      </c>
      <c r="C7" s="8"/>
      <c r="D7" s="8"/>
      <c r="E7" s="8"/>
      <c r="F7" s="9" t="s">
        <v>11</v>
      </c>
    </row>
    <row r="8" spans="1:6">
      <c r="A8" s="10" t="s">
        <v>13</v>
      </c>
      <c r="B8" s="11">
        <f>COUNT(B4:B7)</f>
        <v>2</v>
      </c>
      <c r="C8" s="11">
        <f t="shared" ref="C8:E8" si="0">COUNT(C4:C7)</f>
        <v>1</v>
      </c>
      <c r="D8" s="11">
        <f t="shared" si="0"/>
        <v>1</v>
      </c>
      <c r="E8" s="11">
        <f t="shared" si="0"/>
        <v>0</v>
      </c>
      <c r="F8" s="12">
        <f>SUM(B8:E8)</f>
        <v>4</v>
      </c>
    </row>
    <row r="9" spans="1:6">
      <c r="A9" s="10" t="s">
        <v>14</v>
      </c>
      <c r="B9" s="11">
        <f>SUM(B4:B7)</f>
        <v>2</v>
      </c>
      <c r="C9" s="11">
        <f t="shared" ref="C9:E9" si="1">SUM(C4:C7)</f>
        <v>2</v>
      </c>
      <c r="D9" s="11">
        <f t="shared" si="1"/>
        <v>3</v>
      </c>
      <c r="E9" s="11">
        <f t="shared" si="1"/>
        <v>0</v>
      </c>
      <c r="F9" s="12">
        <f>SUM(B9:E9)</f>
        <v>7</v>
      </c>
    </row>
    <row r="10" spans="1:6">
      <c r="A10" s="45" t="s">
        <v>15</v>
      </c>
      <c r="B10" s="46"/>
      <c r="C10" s="46"/>
      <c r="D10" s="46"/>
      <c r="E10" s="46"/>
      <c r="F10" s="47">
        <f>F9/F8</f>
        <v>1.75</v>
      </c>
    </row>
    <row r="11" spans="1:6">
      <c r="A11" s="10" t="s">
        <v>16</v>
      </c>
      <c r="B11" s="13"/>
      <c r="C11" s="13"/>
      <c r="D11" s="13"/>
      <c r="E11" s="13"/>
      <c r="F11" s="14">
        <v>0.15</v>
      </c>
    </row>
    <row r="12" spans="1:6">
      <c r="A12" s="10" t="s">
        <v>17</v>
      </c>
      <c r="B12" s="13"/>
      <c r="C12" s="13"/>
      <c r="D12" s="13"/>
      <c r="E12" s="13"/>
      <c r="F12" s="15">
        <f>F10*F11</f>
        <v>0.26250000000000001</v>
      </c>
    </row>
    <row r="13" spans="1:6">
      <c r="A13" s="10" t="s">
        <v>18</v>
      </c>
      <c r="B13" s="13"/>
      <c r="C13" s="13"/>
      <c r="D13" s="13"/>
      <c r="E13" s="13"/>
      <c r="F13" s="12">
        <f>4*F11</f>
        <v>0.6</v>
      </c>
    </row>
    <row r="14" spans="1:6" s="32" customFormat="1" ht="36.75" customHeight="1">
      <c r="A14" s="30" t="s">
        <v>3</v>
      </c>
      <c r="B14" s="51" t="s">
        <v>19</v>
      </c>
      <c r="C14" s="51"/>
      <c r="D14" s="51"/>
      <c r="E14" s="51"/>
      <c r="F14" s="43"/>
    </row>
    <row r="15" spans="1:6" ht="25.5">
      <c r="A15" s="5" t="s">
        <v>12</v>
      </c>
      <c r="B15" s="5" t="s">
        <v>8</v>
      </c>
      <c r="C15" s="5" t="s">
        <v>0</v>
      </c>
      <c r="D15" s="5" t="s">
        <v>9</v>
      </c>
      <c r="E15" s="5" t="s">
        <v>10</v>
      </c>
      <c r="F15" s="6" t="s">
        <v>1</v>
      </c>
    </row>
    <row r="16" spans="1:6" ht="76.5">
      <c r="A16" s="7" t="s">
        <v>4</v>
      </c>
      <c r="B16" s="8"/>
      <c r="C16" s="8"/>
      <c r="D16" s="8"/>
      <c r="E16" s="8">
        <v>4</v>
      </c>
      <c r="F16" s="44" t="s">
        <v>20</v>
      </c>
    </row>
    <row r="17" spans="1:6" ht="89.25">
      <c r="A17" s="7" t="s">
        <v>5</v>
      </c>
      <c r="B17" s="8"/>
      <c r="C17" s="8">
        <v>2</v>
      </c>
      <c r="D17" s="8"/>
      <c r="E17" s="40"/>
      <c r="F17" s="39" t="s">
        <v>46</v>
      </c>
    </row>
    <row r="18" spans="1:6" s="1" customFormat="1" ht="89.25">
      <c r="A18" s="7" t="s">
        <v>22</v>
      </c>
      <c r="B18" s="8">
        <v>1</v>
      </c>
      <c r="C18" s="8"/>
      <c r="D18" s="8"/>
      <c r="E18" s="8"/>
      <c r="F18" s="44" t="s">
        <v>21</v>
      </c>
    </row>
    <row r="19" spans="1:6" ht="89.25">
      <c r="A19" s="7" t="s">
        <v>6</v>
      </c>
      <c r="B19" s="8">
        <v>1</v>
      </c>
      <c r="C19" s="8"/>
      <c r="D19" s="8"/>
      <c r="E19" s="40"/>
      <c r="F19" s="39" t="s">
        <v>47</v>
      </c>
    </row>
    <row r="20" spans="1:6">
      <c r="A20" s="10" t="s">
        <v>13</v>
      </c>
      <c r="B20" s="11">
        <f>COUNT(B16:B19)</f>
        <v>2</v>
      </c>
      <c r="C20" s="11">
        <f t="shared" ref="C20" si="2">COUNT(C16:C19)</f>
        <v>1</v>
      </c>
      <c r="D20" s="11">
        <f t="shared" ref="D20" si="3">COUNT(D16:D19)</f>
        <v>0</v>
      </c>
      <c r="E20" s="11">
        <f t="shared" ref="E20" si="4">COUNT(E16:E19)</f>
        <v>1</v>
      </c>
      <c r="F20" s="12">
        <f>SUM(B20:E20)</f>
        <v>4</v>
      </c>
    </row>
    <row r="21" spans="1:6">
      <c r="A21" s="10" t="s">
        <v>14</v>
      </c>
      <c r="B21" s="11">
        <f>SUM(B16:B19)</f>
        <v>2</v>
      </c>
      <c r="C21" s="11">
        <f t="shared" ref="C21:E21" si="5">SUM(C16:C19)</f>
        <v>2</v>
      </c>
      <c r="D21" s="11">
        <f t="shared" si="5"/>
        <v>0</v>
      </c>
      <c r="E21" s="11">
        <f t="shared" si="5"/>
        <v>4</v>
      </c>
      <c r="F21" s="12">
        <f>SUM(B21:E21)</f>
        <v>8</v>
      </c>
    </row>
    <row r="22" spans="1:6">
      <c r="A22" s="45" t="s">
        <v>15</v>
      </c>
      <c r="B22" s="46"/>
      <c r="C22" s="46"/>
      <c r="D22" s="46"/>
      <c r="E22" s="46"/>
      <c r="F22" s="47">
        <f>F21/F20</f>
        <v>2</v>
      </c>
    </row>
    <row r="23" spans="1:6">
      <c r="A23" s="10" t="s">
        <v>16</v>
      </c>
      <c r="B23" s="13"/>
      <c r="C23" s="13"/>
      <c r="D23" s="13"/>
      <c r="E23" s="13"/>
      <c r="F23" s="14">
        <v>0.4</v>
      </c>
    </row>
    <row r="24" spans="1:6">
      <c r="A24" s="10" t="s">
        <v>17</v>
      </c>
      <c r="B24" s="13"/>
      <c r="C24" s="13"/>
      <c r="D24" s="13"/>
      <c r="E24" s="13"/>
      <c r="F24" s="15">
        <f>F22*F23</f>
        <v>0.8</v>
      </c>
    </row>
    <row r="25" spans="1:6">
      <c r="A25" s="10" t="s">
        <v>18</v>
      </c>
      <c r="B25" s="13"/>
      <c r="C25" s="13"/>
      <c r="D25" s="13"/>
      <c r="E25" s="13"/>
      <c r="F25" s="12">
        <f>4*F23</f>
        <v>1.6</v>
      </c>
    </row>
    <row r="26" spans="1:6" s="32" customFormat="1" ht="40.5" customHeight="1">
      <c r="A26" s="30" t="s">
        <v>3</v>
      </c>
      <c r="B26" s="51" t="s">
        <v>23</v>
      </c>
      <c r="C26" s="51"/>
      <c r="D26" s="51"/>
      <c r="E26" s="51"/>
      <c r="F26" s="43"/>
    </row>
    <row r="27" spans="1:6" ht="25.5">
      <c r="A27" s="5" t="s">
        <v>12</v>
      </c>
      <c r="B27" s="5" t="s">
        <v>8</v>
      </c>
      <c r="C27" s="5" t="s">
        <v>0</v>
      </c>
      <c r="D27" s="5" t="s">
        <v>9</v>
      </c>
      <c r="E27" s="5" t="s">
        <v>10</v>
      </c>
      <c r="F27" s="6" t="s">
        <v>1</v>
      </c>
    </row>
    <row r="28" spans="1:6" ht="102">
      <c r="A28" s="7" t="s">
        <v>4</v>
      </c>
      <c r="B28" s="8"/>
      <c r="C28" s="8"/>
      <c r="D28" s="8">
        <v>3</v>
      </c>
      <c r="E28" s="8"/>
      <c r="F28" s="9" t="s">
        <v>27</v>
      </c>
    </row>
    <row r="29" spans="1:6" ht="102">
      <c r="A29" s="7" t="s">
        <v>5</v>
      </c>
      <c r="B29" s="8"/>
      <c r="C29" s="8">
        <v>2</v>
      </c>
      <c r="D29" s="8"/>
      <c r="E29" s="8"/>
      <c r="F29" s="9" t="s">
        <v>48</v>
      </c>
    </row>
    <row r="30" spans="1:6" s="1" customFormat="1" ht="63.75">
      <c r="A30" s="7" t="s">
        <v>22</v>
      </c>
      <c r="B30" s="8"/>
      <c r="C30" s="8">
        <v>2</v>
      </c>
      <c r="D30" s="8"/>
      <c r="E30" s="8"/>
      <c r="F30" s="9" t="s">
        <v>28</v>
      </c>
    </row>
    <row r="31" spans="1:6" ht="63.75">
      <c r="A31" s="16" t="s">
        <v>6</v>
      </c>
      <c r="B31" s="17">
        <v>1</v>
      </c>
      <c r="C31" s="17"/>
      <c r="D31" s="17"/>
      <c r="E31" s="17"/>
      <c r="F31" s="18" t="s">
        <v>51</v>
      </c>
    </row>
    <row r="32" spans="1:6">
      <c r="A32" s="10" t="s">
        <v>13</v>
      </c>
      <c r="B32" s="11">
        <f>COUNT(B28:B31)</f>
        <v>1</v>
      </c>
      <c r="C32" s="11">
        <f t="shared" ref="C32" si="6">COUNT(C28:C31)</f>
        <v>2</v>
      </c>
      <c r="D32" s="11">
        <f t="shared" ref="D32" si="7">COUNT(D28:D31)</f>
        <v>1</v>
      </c>
      <c r="E32" s="11">
        <f t="shared" ref="E32" si="8">COUNT(E28:E31)</f>
        <v>0</v>
      </c>
      <c r="F32" s="12">
        <f>SUM(B32:E32)</f>
        <v>4</v>
      </c>
    </row>
    <row r="33" spans="1:6">
      <c r="A33" s="10" t="s">
        <v>14</v>
      </c>
      <c r="B33" s="11">
        <f>SUM(B28:B31)</f>
        <v>1</v>
      </c>
      <c r="C33" s="11">
        <f t="shared" ref="C33:E33" si="9">SUM(C28:C31)</f>
        <v>4</v>
      </c>
      <c r="D33" s="11">
        <f t="shared" si="9"/>
        <v>3</v>
      </c>
      <c r="E33" s="11">
        <f t="shared" si="9"/>
        <v>0</v>
      </c>
      <c r="F33" s="12">
        <f>SUM(B33:E33)</f>
        <v>8</v>
      </c>
    </row>
    <row r="34" spans="1:6">
      <c r="A34" s="45" t="s">
        <v>15</v>
      </c>
      <c r="B34" s="46"/>
      <c r="C34" s="46"/>
      <c r="D34" s="46"/>
      <c r="E34" s="46"/>
      <c r="F34" s="47">
        <f>F33/F32</f>
        <v>2</v>
      </c>
    </row>
    <row r="35" spans="1:6">
      <c r="A35" s="10" t="s">
        <v>16</v>
      </c>
      <c r="B35" s="13"/>
      <c r="C35" s="13"/>
      <c r="D35" s="13"/>
      <c r="E35" s="13"/>
      <c r="F35" s="14">
        <v>0.1</v>
      </c>
    </row>
    <row r="36" spans="1:6">
      <c r="A36" s="10" t="s">
        <v>17</v>
      </c>
      <c r="B36" s="13"/>
      <c r="C36" s="13"/>
      <c r="D36" s="13"/>
      <c r="E36" s="13"/>
      <c r="F36" s="15">
        <f>F34*F35</f>
        <v>0.2</v>
      </c>
    </row>
    <row r="37" spans="1:6">
      <c r="A37" s="10" t="s">
        <v>18</v>
      </c>
      <c r="B37" s="13"/>
      <c r="C37" s="13"/>
      <c r="D37" s="13"/>
      <c r="E37" s="13"/>
      <c r="F37" s="12">
        <f>4*F35</f>
        <v>0.4</v>
      </c>
    </row>
    <row r="38" spans="1:6" s="38" customFormat="1" ht="49.5" customHeight="1">
      <c r="A38" s="37" t="s">
        <v>3</v>
      </c>
      <c r="B38" s="49" t="s">
        <v>24</v>
      </c>
      <c r="C38" s="49"/>
      <c r="D38" s="49"/>
      <c r="E38" s="49"/>
      <c r="F38" s="42"/>
    </row>
    <row r="39" spans="1:6" ht="25.5">
      <c r="A39" s="5" t="s">
        <v>12</v>
      </c>
      <c r="B39" s="5" t="s">
        <v>8</v>
      </c>
      <c r="C39" s="5" t="s">
        <v>0</v>
      </c>
      <c r="D39" s="5" t="s">
        <v>9</v>
      </c>
      <c r="E39" s="5" t="s">
        <v>10</v>
      </c>
      <c r="F39" s="6" t="s">
        <v>1</v>
      </c>
    </row>
    <row r="40" spans="1:6" ht="63.75">
      <c r="A40" s="7" t="s">
        <v>4</v>
      </c>
      <c r="B40" s="8"/>
      <c r="C40" s="8"/>
      <c r="D40" s="8"/>
      <c r="E40" s="8">
        <v>4</v>
      </c>
      <c r="F40" s="9" t="s">
        <v>29</v>
      </c>
    </row>
    <row r="41" spans="1:6" ht="191.25">
      <c r="A41" s="7" t="s">
        <v>5</v>
      </c>
      <c r="B41" s="8"/>
      <c r="C41" s="8"/>
      <c r="D41" s="8"/>
      <c r="E41" s="8">
        <v>4</v>
      </c>
      <c r="F41" s="39" t="s">
        <v>49</v>
      </c>
    </row>
    <row r="42" spans="1:6" ht="114.75">
      <c r="A42" s="7" t="s">
        <v>22</v>
      </c>
      <c r="B42" s="8"/>
      <c r="C42" s="8"/>
      <c r="D42" s="8">
        <v>3</v>
      </c>
      <c r="E42" s="8"/>
      <c r="F42" s="9" t="s">
        <v>30</v>
      </c>
    </row>
    <row r="43" spans="1:6" ht="51">
      <c r="A43" s="7" t="s">
        <v>6</v>
      </c>
      <c r="B43" s="8">
        <v>1</v>
      </c>
      <c r="C43" s="8"/>
      <c r="D43" s="8"/>
      <c r="E43" s="8"/>
      <c r="F43" s="39" t="s">
        <v>50</v>
      </c>
    </row>
    <row r="44" spans="1:6">
      <c r="A44" s="10" t="s">
        <v>13</v>
      </c>
      <c r="B44" s="11">
        <f>COUNT(B40:B43)</f>
        <v>1</v>
      </c>
      <c r="C44" s="11">
        <f t="shared" ref="C44" si="10">COUNT(C40:C43)</f>
        <v>0</v>
      </c>
      <c r="D44" s="11">
        <f t="shared" ref="D44" si="11">COUNT(D40:D43)</f>
        <v>1</v>
      </c>
      <c r="E44" s="11">
        <f t="shared" ref="E44" si="12">COUNT(E40:E43)</f>
        <v>2</v>
      </c>
      <c r="F44" s="41">
        <f>SUM(B44:E44)</f>
        <v>4</v>
      </c>
    </row>
    <row r="45" spans="1:6">
      <c r="A45" s="10" t="s">
        <v>14</v>
      </c>
      <c r="B45" s="11">
        <f>SUM(B40:B43)</f>
        <v>1</v>
      </c>
      <c r="C45" s="11">
        <f t="shared" ref="C45:E45" si="13">SUM(C40:C43)</f>
        <v>0</v>
      </c>
      <c r="D45" s="11">
        <f t="shared" si="13"/>
        <v>3</v>
      </c>
      <c r="E45" s="11">
        <f t="shared" si="13"/>
        <v>8</v>
      </c>
      <c r="F45" s="12">
        <f>SUM(B45:E45)</f>
        <v>12</v>
      </c>
    </row>
    <row r="46" spans="1:6">
      <c r="A46" s="45" t="s">
        <v>15</v>
      </c>
      <c r="B46" s="46"/>
      <c r="C46" s="46"/>
      <c r="D46" s="46"/>
      <c r="E46" s="46"/>
      <c r="F46" s="47">
        <f>F45/F44</f>
        <v>3</v>
      </c>
    </row>
    <row r="47" spans="1:6">
      <c r="A47" s="10" t="s">
        <v>16</v>
      </c>
      <c r="B47" s="13"/>
      <c r="C47" s="13"/>
      <c r="D47" s="13"/>
      <c r="E47" s="13"/>
      <c r="F47" s="14">
        <v>0.1</v>
      </c>
    </row>
    <row r="48" spans="1:6">
      <c r="A48" s="10" t="s">
        <v>17</v>
      </c>
      <c r="B48" s="13"/>
      <c r="C48" s="13"/>
      <c r="D48" s="13"/>
      <c r="E48" s="13"/>
      <c r="F48" s="15">
        <f>F46*F47</f>
        <v>0.30000000000000004</v>
      </c>
    </row>
    <row r="49" spans="1:6">
      <c r="A49" s="10" t="s">
        <v>18</v>
      </c>
      <c r="B49" s="13"/>
      <c r="C49" s="13"/>
      <c r="D49" s="13"/>
      <c r="E49" s="13"/>
      <c r="F49" s="12">
        <f>4*F47</f>
        <v>0.4</v>
      </c>
    </row>
    <row r="50" spans="1:6" s="32" customFormat="1" ht="41.25" customHeight="1">
      <c r="A50" s="30" t="s">
        <v>3</v>
      </c>
      <c r="B50" s="51" t="s">
        <v>25</v>
      </c>
      <c r="C50" s="51"/>
      <c r="D50" s="51"/>
      <c r="E50" s="51"/>
      <c r="F50" s="43"/>
    </row>
    <row r="51" spans="1:6" ht="25.5">
      <c r="A51" s="5" t="s">
        <v>12</v>
      </c>
      <c r="B51" s="5" t="s">
        <v>8</v>
      </c>
      <c r="C51" s="5" t="s">
        <v>0</v>
      </c>
      <c r="D51" s="5" t="s">
        <v>9</v>
      </c>
      <c r="E51" s="5" t="s">
        <v>10</v>
      </c>
      <c r="F51" s="6" t="s">
        <v>1</v>
      </c>
    </row>
    <row r="52" spans="1:6" ht="102" customHeight="1">
      <c r="A52" s="7" t="s">
        <v>4</v>
      </c>
      <c r="B52" s="8"/>
      <c r="C52" s="8"/>
      <c r="D52" s="8">
        <v>3</v>
      </c>
      <c r="E52" s="8"/>
      <c r="F52" s="9" t="s">
        <v>31</v>
      </c>
    </row>
    <row r="53" spans="1:6" ht="89.25">
      <c r="A53" s="7" t="s">
        <v>5</v>
      </c>
      <c r="B53" s="8"/>
      <c r="C53" s="8"/>
      <c r="D53" s="8">
        <v>3</v>
      </c>
      <c r="E53" s="8"/>
      <c r="F53" s="9" t="s">
        <v>32</v>
      </c>
    </row>
    <row r="54" spans="1:6" ht="51">
      <c r="A54" s="7" t="s">
        <v>22</v>
      </c>
      <c r="B54" s="8"/>
      <c r="C54" s="8">
        <v>2</v>
      </c>
      <c r="D54" s="8"/>
      <c r="E54" s="8"/>
      <c r="F54" s="9" t="s">
        <v>33</v>
      </c>
    </row>
    <row r="55" spans="1:6" ht="191.25">
      <c r="A55" s="7" t="s">
        <v>6</v>
      </c>
      <c r="B55" s="8">
        <v>1</v>
      </c>
      <c r="C55" s="8"/>
      <c r="D55" s="8"/>
      <c r="E55" s="8"/>
      <c r="F55" s="39" t="s">
        <v>53</v>
      </c>
    </row>
    <row r="56" spans="1:6">
      <c r="A56" s="10" t="s">
        <v>13</v>
      </c>
      <c r="B56" s="11">
        <f>COUNT(B52:B55)</f>
        <v>1</v>
      </c>
      <c r="C56" s="11">
        <f t="shared" ref="C56" si="14">COUNT(C52:C55)</f>
        <v>1</v>
      </c>
      <c r="D56" s="11">
        <f t="shared" ref="D56" si="15">COUNT(D52:D55)</f>
        <v>2</v>
      </c>
      <c r="E56" s="11">
        <f t="shared" ref="E56" si="16">COUNT(E52:E55)</f>
        <v>0</v>
      </c>
      <c r="F56" s="12">
        <f>SUM(B56:E56)</f>
        <v>4</v>
      </c>
    </row>
    <row r="57" spans="1:6">
      <c r="A57" s="10" t="s">
        <v>14</v>
      </c>
      <c r="B57" s="11">
        <f>SUM(B52:B55)</f>
        <v>1</v>
      </c>
      <c r="C57" s="11">
        <f t="shared" ref="C57:E57" si="17">SUM(C52:C55)</f>
        <v>2</v>
      </c>
      <c r="D57" s="11">
        <f t="shared" si="17"/>
        <v>6</v>
      </c>
      <c r="E57" s="11">
        <f t="shared" si="17"/>
        <v>0</v>
      </c>
      <c r="F57" s="12">
        <f>SUM(B57:E57)</f>
        <v>9</v>
      </c>
    </row>
    <row r="58" spans="1:6">
      <c r="A58" s="45" t="s">
        <v>15</v>
      </c>
      <c r="B58" s="46"/>
      <c r="C58" s="46"/>
      <c r="D58" s="46"/>
      <c r="E58" s="46"/>
      <c r="F58" s="47">
        <f>F57/F56</f>
        <v>2.25</v>
      </c>
    </row>
    <row r="59" spans="1:6">
      <c r="A59" s="10" t="s">
        <v>16</v>
      </c>
      <c r="B59" s="13"/>
      <c r="C59" s="13"/>
      <c r="D59" s="13"/>
      <c r="E59" s="13"/>
      <c r="F59" s="14">
        <v>0.15</v>
      </c>
    </row>
    <row r="60" spans="1:6">
      <c r="A60" s="10" t="s">
        <v>17</v>
      </c>
      <c r="B60" s="13"/>
      <c r="C60" s="13"/>
      <c r="D60" s="13"/>
      <c r="E60" s="13"/>
      <c r="F60" s="15">
        <f>F58*F59</f>
        <v>0.33749999999999997</v>
      </c>
    </row>
    <row r="61" spans="1:6">
      <c r="A61" s="10" t="s">
        <v>18</v>
      </c>
      <c r="B61" s="13"/>
      <c r="C61" s="13"/>
      <c r="D61" s="13"/>
      <c r="E61" s="13"/>
      <c r="F61" s="12">
        <f>4*F59</f>
        <v>0.6</v>
      </c>
    </row>
    <row r="62" spans="1:6" s="38" customFormat="1" ht="34.5" customHeight="1">
      <c r="A62" s="37" t="s">
        <v>3</v>
      </c>
      <c r="B62" s="49" t="s">
        <v>26</v>
      </c>
      <c r="C62" s="49"/>
      <c r="D62" s="49"/>
      <c r="E62" s="49"/>
      <c r="F62" s="42"/>
    </row>
    <row r="63" spans="1:6" ht="25.5">
      <c r="A63" s="5" t="s">
        <v>12</v>
      </c>
      <c r="B63" s="5" t="s">
        <v>8</v>
      </c>
      <c r="C63" s="5" t="s">
        <v>0</v>
      </c>
      <c r="D63" s="5" t="s">
        <v>9</v>
      </c>
      <c r="E63" s="5" t="s">
        <v>10</v>
      </c>
      <c r="F63" s="6" t="s">
        <v>1</v>
      </c>
    </row>
    <row r="64" spans="1:6" ht="63.75">
      <c r="A64" s="7" t="s">
        <v>4</v>
      </c>
      <c r="B64" s="8"/>
      <c r="C64" s="8"/>
      <c r="D64" s="8"/>
      <c r="E64" s="8">
        <v>4</v>
      </c>
      <c r="F64" s="9" t="s">
        <v>34</v>
      </c>
    </row>
    <row r="65" spans="1:6" ht="89.25">
      <c r="A65" s="7" t="s">
        <v>5</v>
      </c>
      <c r="B65" s="8"/>
      <c r="C65" s="8"/>
      <c r="D65" s="8">
        <v>3</v>
      </c>
      <c r="E65" s="8"/>
      <c r="F65" s="9" t="s">
        <v>35</v>
      </c>
    </row>
    <row r="66" spans="1:6" ht="63.75">
      <c r="A66" s="7" t="s">
        <v>22</v>
      </c>
      <c r="B66" s="8">
        <v>1</v>
      </c>
      <c r="C66" s="8"/>
      <c r="D66" s="8"/>
      <c r="E66" s="8"/>
      <c r="F66" s="9" t="s">
        <v>36</v>
      </c>
    </row>
    <row r="67" spans="1:6" ht="178.5">
      <c r="A67" s="7" t="s">
        <v>6</v>
      </c>
      <c r="B67" s="8">
        <v>1</v>
      </c>
      <c r="C67" s="8"/>
      <c r="D67" s="8"/>
      <c r="E67" s="8"/>
      <c r="F67" s="48" t="s">
        <v>52</v>
      </c>
    </row>
    <row r="68" spans="1:6">
      <c r="A68" s="10" t="s">
        <v>13</v>
      </c>
      <c r="B68" s="11">
        <f>COUNT(B64:B67)</f>
        <v>2</v>
      </c>
      <c r="C68" s="11">
        <f t="shared" ref="C68" si="18">COUNT(C64:C67)</f>
        <v>0</v>
      </c>
      <c r="D68" s="11">
        <f t="shared" ref="D68" si="19">COUNT(D64:D67)</f>
        <v>1</v>
      </c>
      <c r="E68" s="11">
        <f t="shared" ref="E68" si="20">COUNT(E64:E67)</f>
        <v>1</v>
      </c>
      <c r="F68" s="12">
        <f>SUM(B68:E68)</f>
        <v>4</v>
      </c>
    </row>
    <row r="69" spans="1:6">
      <c r="A69" s="10" t="s">
        <v>14</v>
      </c>
      <c r="B69" s="11">
        <f>SUM(B64:B67)</f>
        <v>2</v>
      </c>
      <c r="C69" s="11">
        <f t="shared" ref="C69:E69" si="21">SUM(C64:C67)</f>
        <v>0</v>
      </c>
      <c r="D69" s="11">
        <f t="shared" si="21"/>
        <v>3</v>
      </c>
      <c r="E69" s="11">
        <f t="shared" si="21"/>
        <v>4</v>
      </c>
      <c r="F69" s="12">
        <f>SUM(B69:E69)</f>
        <v>9</v>
      </c>
    </row>
    <row r="70" spans="1:6">
      <c r="A70" s="45" t="s">
        <v>15</v>
      </c>
      <c r="B70" s="46"/>
      <c r="C70" s="46"/>
      <c r="D70" s="46"/>
      <c r="E70" s="46"/>
      <c r="F70" s="47">
        <f>F69/F68</f>
        <v>2.25</v>
      </c>
    </row>
    <row r="71" spans="1:6">
      <c r="A71" s="10" t="s">
        <v>16</v>
      </c>
      <c r="B71" s="13"/>
      <c r="C71" s="13"/>
      <c r="D71" s="13"/>
      <c r="E71" s="13"/>
      <c r="F71" s="14">
        <v>0.1</v>
      </c>
    </row>
    <row r="72" spans="1:6">
      <c r="A72" s="10" t="s">
        <v>17</v>
      </c>
      <c r="B72" s="13"/>
      <c r="C72" s="13"/>
      <c r="D72" s="13"/>
      <c r="E72" s="13"/>
      <c r="F72" s="15">
        <f>F70*F71</f>
        <v>0.22500000000000001</v>
      </c>
    </row>
    <row r="73" spans="1:6">
      <c r="A73" s="10" t="s">
        <v>18</v>
      </c>
      <c r="B73" s="13"/>
      <c r="C73" s="13"/>
      <c r="D73" s="13"/>
      <c r="E73" s="13"/>
      <c r="F73" s="12">
        <f>4*F71</f>
        <v>0.4</v>
      </c>
    </row>
  </sheetData>
  <mergeCells count="6">
    <mergeCell ref="B62:E62"/>
    <mergeCell ref="B2:E2"/>
    <mergeCell ref="B14:E14"/>
    <mergeCell ref="B26:E26"/>
    <mergeCell ref="B38:E38"/>
    <mergeCell ref="B50:E50"/>
  </mergeCells>
  <pageMargins left="0.2" right="0.2" top="0.25" bottom="0.2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dimension ref="A1:E9"/>
  <sheetViews>
    <sheetView workbookViewId="0">
      <selection activeCell="A4" sqref="A4"/>
    </sheetView>
  </sheetViews>
  <sheetFormatPr defaultRowHeight="15"/>
  <cols>
    <col min="1" max="1" width="32.5703125" style="22" customWidth="1"/>
    <col min="2" max="2" width="12.85546875" style="23" customWidth="1"/>
    <col min="3" max="3" width="9.140625" style="23"/>
    <col min="4" max="4" width="14" style="23" customWidth="1"/>
    <col min="5" max="5" width="9.140625" style="23"/>
  </cols>
  <sheetData>
    <row r="1" spans="1:5" ht="30">
      <c r="A1" s="19" t="s">
        <v>41</v>
      </c>
    </row>
    <row r="2" spans="1:5" ht="45">
      <c r="A2" s="20" t="s">
        <v>37</v>
      </c>
      <c r="B2" s="24" t="s">
        <v>15</v>
      </c>
      <c r="C2" s="24" t="s">
        <v>16</v>
      </c>
      <c r="D2" s="24" t="s">
        <v>18</v>
      </c>
      <c r="E2" s="24" t="s">
        <v>17</v>
      </c>
    </row>
    <row r="3" spans="1:5" ht="45">
      <c r="A3" s="21" t="s">
        <v>42</v>
      </c>
      <c r="B3" s="25">
        <v>1.8</v>
      </c>
      <c r="C3" s="29">
        <v>0.15</v>
      </c>
      <c r="D3" s="25">
        <v>0.6</v>
      </c>
      <c r="E3" s="25">
        <v>0.3</v>
      </c>
    </row>
    <row r="4" spans="1:5">
      <c r="A4" s="21" t="s">
        <v>38</v>
      </c>
      <c r="B4" s="25">
        <v>2</v>
      </c>
      <c r="C4" s="29">
        <v>0.4</v>
      </c>
      <c r="D4" s="25">
        <v>1.6</v>
      </c>
      <c r="E4" s="25">
        <v>0.8</v>
      </c>
    </row>
    <row r="5" spans="1:5">
      <c r="A5" s="21" t="s">
        <v>23</v>
      </c>
      <c r="B5" s="25">
        <v>2</v>
      </c>
      <c r="C5" s="29">
        <v>0.15</v>
      </c>
      <c r="D5" s="25">
        <v>0.4</v>
      </c>
      <c r="E5" s="25">
        <v>0.2</v>
      </c>
    </row>
    <row r="6" spans="1:5" ht="30">
      <c r="A6" s="21" t="s">
        <v>39</v>
      </c>
      <c r="B6" s="25">
        <v>3</v>
      </c>
      <c r="C6" s="29">
        <v>0.1</v>
      </c>
      <c r="D6" s="25">
        <v>0.4</v>
      </c>
      <c r="E6" s="25">
        <v>0.3</v>
      </c>
    </row>
    <row r="7" spans="1:5">
      <c r="A7" s="21" t="s">
        <v>25</v>
      </c>
      <c r="B7" s="25">
        <v>2.2999999999999998</v>
      </c>
      <c r="C7" s="29">
        <v>0.1</v>
      </c>
      <c r="D7" s="25">
        <v>0.6</v>
      </c>
      <c r="E7" s="25">
        <v>0.3</v>
      </c>
    </row>
    <row r="8" spans="1:5" ht="30">
      <c r="A8" s="21" t="s">
        <v>40</v>
      </c>
      <c r="B8" s="25">
        <v>2.2999999999999998</v>
      </c>
      <c r="C8" s="29">
        <v>0.1</v>
      </c>
      <c r="D8" s="25">
        <v>0.4</v>
      </c>
      <c r="E8" s="25">
        <v>0.2</v>
      </c>
    </row>
    <row r="9" spans="1:5">
      <c r="A9" s="21" t="s">
        <v>13</v>
      </c>
      <c r="B9" s="27"/>
      <c r="C9" s="28">
        <f>SUM(C3:C8)</f>
        <v>1</v>
      </c>
      <c r="D9" s="26">
        <f t="shared" ref="D9:E9" si="0">SUM(D3:D8)</f>
        <v>4</v>
      </c>
      <c r="E9" s="26">
        <f t="shared" si="0"/>
        <v>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 Sheet</vt:lpstr>
      <vt:lpstr>Program Totals</vt:lpstr>
    </vt:vector>
  </TitlesOfParts>
  <Company>University of Hawaii Maui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student affairs</dc:creator>
  <cp:lastModifiedBy>Francine Ching</cp:lastModifiedBy>
  <cp:lastPrinted>2014-03-14T01:40:54Z</cp:lastPrinted>
  <dcterms:created xsi:type="dcterms:W3CDTF">2014-03-14T00:35:13Z</dcterms:created>
  <dcterms:modified xsi:type="dcterms:W3CDTF">2014-03-21T03:54:44Z</dcterms:modified>
</cp:coreProperties>
</file>